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日本偏港" sheetId="1" r:id="rId1"/>
  </sheets>
  <definedNames>
    <definedName name="_xlnm.Print_Area" localSheetId="0">'日本偏港'!$A$1:$K$69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E22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停班</t>
        </r>
      </text>
    </comment>
  </commentList>
</comments>
</file>

<file path=xl/sharedStrings.xml><?xml version="1.0" encoding="utf-8"?>
<sst xmlns="http://schemas.openxmlformats.org/spreadsheetml/2006/main" count="218" uniqueCount="127">
  <si>
    <t xml:space="preserve">                          出口整箱船期表/日本偏港-2017年11月份</t>
  </si>
  <si>
    <t xml:space="preserve">周一直航:大连-新泻-直江津-富山（一期）                                                                 </t>
  </si>
  <si>
    <t>CARRIER:天敬/高丽</t>
  </si>
  <si>
    <t>船名</t>
  </si>
  <si>
    <t>航次</t>
  </si>
  <si>
    <t>大连     （周一）</t>
  </si>
  <si>
    <t>新泻
（四天）</t>
  </si>
  <si>
    <t>直江津
（五天）</t>
  </si>
  <si>
    <t>富山
（六天）</t>
  </si>
  <si>
    <t>入港时间：</t>
  </si>
  <si>
    <t>周五9:00-17:00</t>
  </si>
  <si>
    <t xml:space="preserve">天敬天盛  SKY VICTORIA  </t>
  </si>
  <si>
    <t>1723E</t>
  </si>
  <si>
    <t>截单时间：</t>
  </si>
  <si>
    <t>周四15:00</t>
  </si>
  <si>
    <t xml:space="preserve">高丽尊严  SUNNY COSMOS  </t>
  </si>
  <si>
    <t>截货时间：</t>
  </si>
  <si>
    <t>周五8:00</t>
  </si>
  <si>
    <t>1724E</t>
  </si>
  <si>
    <t>截关时间：</t>
  </si>
  <si>
    <t>周六12:00</t>
  </si>
  <si>
    <t>1725E</t>
  </si>
  <si>
    <t xml:space="preserve">周五直航：大连-博多-门司-志不志-高知-德岛-响滩 （一期）                                                 </t>
  </si>
  <si>
    <t>CARRIER:长锦</t>
  </si>
  <si>
    <t>大连
（周五）</t>
  </si>
  <si>
    <t>博多
（四天）</t>
  </si>
  <si>
    <t>门司
（五天）</t>
  </si>
  <si>
    <t>志不志
（六天）</t>
  </si>
  <si>
    <t>高知
（七天）</t>
  </si>
  <si>
    <t>德岛
（八天）</t>
  </si>
  <si>
    <t>响滩
（九天）</t>
  </si>
  <si>
    <t>周三8:00-18:00</t>
  </si>
  <si>
    <t>长锦秋田  SINOKOR AKITA</t>
  </si>
  <si>
    <t>0153E</t>
  </si>
  <si>
    <t>周二15:00</t>
  </si>
  <si>
    <t>长锦天津  SINOKOR TIANJIN</t>
  </si>
  <si>
    <t>0241E</t>
  </si>
  <si>
    <t>周三8:00</t>
  </si>
  <si>
    <t>0154E</t>
  </si>
  <si>
    <t>0242E</t>
  </si>
  <si>
    <t xml:space="preserve">周六直航：大连-新泻-函馆-苫小牧-钏路-八户-仙台-长鹿那卡-响滩（一期）                                                       </t>
  </si>
  <si>
    <t>CARRIER:南星/东瑛</t>
  </si>
  <si>
    <t>大连
（周六）</t>
  </si>
  <si>
    <t>新泻
（六天）</t>
  </si>
  <si>
    <t>函馆
（七天）</t>
  </si>
  <si>
    <t>苫小牧
（七天）</t>
  </si>
  <si>
    <t>钏路
（九天）</t>
  </si>
  <si>
    <t>八户
（十天）</t>
  </si>
  <si>
    <t>仙台
（十一天）</t>
  </si>
  <si>
    <t>周四9:00-21:00</t>
  </si>
  <si>
    <t>南星挑战  STAR CHALLENGER</t>
  </si>
  <si>
    <t>0036E</t>
  </si>
  <si>
    <t>周三15:00</t>
  </si>
  <si>
    <t xml:space="preserve">远航之星  STAR VOYAGER </t>
  </si>
  <si>
    <t>0035E</t>
  </si>
  <si>
    <t>周四9:00</t>
  </si>
  <si>
    <t xml:space="preserve">渤海之星  BOHAI STAR </t>
  </si>
  <si>
    <t>1669E</t>
  </si>
  <si>
    <t>周五15:00</t>
  </si>
  <si>
    <t>0037E</t>
  </si>
  <si>
    <t xml:space="preserve">周六直航：大连-新泻-函馆-苫小牧-钏路-八户-仙台-长鹿那卡-响滩（一期） 接上表                                                  </t>
  </si>
  <si>
    <t>长鹿那卡
（十二天）</t>
  </si>
  <si>
    <t>响滩
（十四天）</t>
  </si>
  <si>
    <t xml:space="preserve">周六直航:大连-新泻-秋田（一期）                                                                        </t>
  </si>
  <si>
    <t>CARRIER:兴亚/高丽</t>
  </si>
  <si>
    <t>新泻
（五天）</t>
  </si>
  <si>
    <t>秋田
（六天）</t>
  </si>
  <si>
    <t>周四10:00-周五8:00</t>
  </si>
  <si>
    <t>高丽卡拉  SUNNY CALLA</t>
  </si>
  <si>
    <t>1727E</t>
  </si>
  <si>
    <t>周三16:00</t>
  </si>
  <si>
    <t xml:space="preserve">兴亚骄阳  HEUNG-A AKITA </t>
  </si>
  <si>
    <t>0072E</t>
  </si>
  <si>
    <t>1728E</t>
  </si>
  <si>
    <t>0073E</t>
  </si>
  <si>
    <t>1729E</t>
  </si>
  <si>
    <t xml:space="preserve">周四直航：大连-伊万里-福山-水岛-高松-广岛-中关（一期）                                                                             </t>
  </si>
  <si>
    <t>CARRIER:民生</t>
  </si>
  <si>
    <t>大连
（周四）</t>
  </si>
  <si>
    <t>伊万里   （三天）</t>
  </si>
  <si>
    <t>福山   （四天）</t>
  </si>
  <si>
    <t>水岛
（五天）</t>
  </si>
  <si>
    <t>高松
（五天）</t>
  </si>
  <si>
    <t>广岛        （六天）</t>
  </si>
  <si>
    <t>中关   （七天）</t>
  </si>
  <si>
    <t>周二9:00-18:00</t>
  </si>
  <si>
    <t xml:space="preserve">海门   HAI MEN </t>
  </si>
  <si>
    <t>275E</t>
  </si>
  <si>
    <t>周二9:00</t>
  </si>
  <si>
    <t>荆门   PROVIDENCE</t>
  </si>
  <si>
    <t>371E</t>
  </si>
  <si>
    <t>276E</t>
  </si>
  <si>
    <t>372E</t>
  </si>
  <si>
    <t>277E</t>
  </si>
  <si>
    <t xml:space="preserve">周四直航：大连-福山-水岛-广岛-细岛-志布志（一期）     </t>
  </si>
  <si>
    <t>CARRIER:神原</t>
  </si>
  <si>
    <t>福山        （四天）</t>
  </si>
  <si>
    <t xml:space="preserve"> 水岛       （四天）     </t>
  </si>
  <si>
    <t>广岛        （五天）</t>
  </si>
  <si>
    <t>细岛       （六天）</t>
  </si>
  <si>
    <t>志不志        （六天）</t>
  </si>
  <si>
    <t>周二10:00-18:00</t>
  </si>
  <si>
    <t>珊瑚岛   ORIENTAL ARROW</t>
  </si>
  <si>
    <t>0008E</t>
  </si>
  <si>
    <t>琥珀岛   SCARLET ARROW</t>
  </si>
  <si>
    <t>0117E</t>
  </si>
  <si>
    <t>水晶岛   CRYSTAL ARROW</t>
  </si>
  <si>
    <t>0013E</t>
  </si>
  <si>
    <t>0010E</t>
  </si>
  <si>
    <t>0019E</t>
  </si>
  <si>
    <t xml:space="preserve">周二直航：大连-新泻-富山-小樽-舞鹤（一期）                                                                                    </t>
  </si>
  <si>
    <t>大连
（周二）</t>
  </si>
  <si>
    <t>新泻        （六天）</t>
  </si>
  <si>
    <t>富山        （七天）</t>
  </si>
  <si>
    <t>小樽        （九天）</t>
  </si>
  <si>
    <t>舞鹤        （十一天）</t>
  </si>
  <si>
    <t>周日8:00-17:00</t>
  </si>
  <si>
    <t>翡翠岛   VEGA SKY</t>
  </si>
  <si>
    <t>周五9:00</t>
  </si>
  <si>
    <t>玛瑙岛   ALTAIR SKY</t>
  </si>
  <si>
    <t>周五16:00</t>
  </si>
  <si>
    <t>0018E</t>
  </si>
  <si>
    <t>周一18:00</t>
  </si>
  <si>
    <t>联系人：姜红</t>
  </si>
  <si>
    <t xml:space="preserve">   电话：0411-82799119-8034</t>
  </si>
  <si>
    <t>邮  箱：fcl@brightup.net</t>
  </si>
  <si>
    <t xml:space="preserve">   手机：15040588945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</si>
</sst>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m&quot;月&quot;d&quot;日&quot;;@"/>
  </numFmts>
  <fonts count="37"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9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0"/>
      <name val="Calibri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/>
      <bottom/>
    </border>
    <border>
      <left style="medium"/>
      <right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9" borderId="0" applyNumberFormat="0" applyBorder="0" applyAlignment="0" applyProtection="0"/>
    <xf numFmtId="0" fontId="26" fillId="10" borderId="6" applyNumberFormat="0" applyAlignment="0" applyProtection="0"/>
    <xf numFmtId="0" fontId="21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20" fillId="0" borderId="9" applyNumberFormat="0" applyFill="0" applyAlignment="0" applyProtection="0"/>
    <xf numFmtId="0" fontId="18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178" fontId="5" fillId="24" borderId="14" xfId="0" applyNumberFormat="1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178" fontId="5" fillId="24" borderId="17" xfId="0" applyNumberFormat="1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left" vertical="center"/>
    </xf>
    <xf numFmtId="58" fontId="5" fillId="24" borderId="17" xfId="0" applyNumberFormat="1" applyFont="1" applyFill="1" applyBorder="1" applyAlignment="1">
      <alignment horizontal="center" vertical="center" wrapText="1"/>
    </xf>
    <xf numFmtId="178" fontId="5" fillId="24" borderId="18" xfId="0" applyNumberFormat="1" applyFont="1" applyFill="1" applyBorder="1" applyAlignment="1">
      <alignment horizontal="center" vertical="center"/>
    </xf>
    <xf numFmtId="178" fontId="5" fillId="24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178" fontId="5" fillId="24" borderId="23" xfId="0" applyNumberFormat="1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178" fontId="5" fillId="24" borderId="17" xfId="0" applyNumberFormat="1" applyFont="1" applyFill="1" applyBorder="1" applyAlignment="1">
      <alignment horizontal="center" vertical="center" wrapText="1"/>
    </xf>
    <xf numFmtId="58" fontId="5" fillId="24" borderId="16" xfId="0" applyNumberFormat="1" applyFont="1" applyFill="1" applyBorder="1" applyAlignment="1">
      <alignment horizontal="left" vertical="center"/>
    </xf>
    <xf numFmtId="0" fontId="31" fillId="24" borderId="17" xfId="0" applyFont="1" applyFill="1" applyBorder="1" applyAlignment="1">
      <alignment horizontal="center" vertical="center"/>
    </xf>
    <xf numFmtId="58" fontId="5" fillId="24" borderId="17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left" vertical="center"/>
    </xf>
    <xf numFmtId="0" fontId="32" fillId="0" borderId="25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24" borderId="22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 wrapText="1"/>
    </xf>
    <xf numFmtId="58" fontId="5" fillId="24" borderId="24" xfId="0" applyNumberFormat="1" applyFont="1" applyFill="1" applyBorder="1" applyAlignment="1">
      <alignment horizontal="left" vertical="center"/>
    </xf>
    <xf numFmtId="58" fontId="5" fillId="24" borderId="19" xfId="0" applyNumberFormat="1" applyFont="1" applyFill="1" applyBorder="1" applyAlignment="1">
      <alignment horizontal="center" vertical="center"/>
    </xf>
    <xf numFmtId="58" fontId="4" fillId="0" borderId="26" xfId="0" applyNumberFormat="1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58" fontId="5" fillId="0" borderId="0" xfId="0" applyNumberFormat="1" applyFont="1" applyFill="1" applyBorder="1" applyAlignment="1">
      <alignment horizontal="center" vertical="center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24" borderId="23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/>
    </xf>
    <xf numFmtId="178" fontId="4" fillId="24" borderId="17" xfId="0" applyNumberFormat="1" applyFont="1" applyFill="1" applyBorder="1" applyAlignment="1">
      <alignment vertical="center" wrapText="1"/>
    </xf>
    <xf numFmtId="178" fontId="5" fillId="24" borderId="27" xfId="0" applyNumberFormat="1" applyFont="1" applyFill="1" applyBorder="1" applyAlignment="1">
      <alignment horizontal="center" vertical="center"/>
    </xf>
    <xf numFmtId="178" fontId="4" fillId="24" borderId="18" xfId="0" applyNumberFormat="1" applyFont="1" applyFill="1" applyBorder="1" applyAlignment="1">
      <alignment vertical="center" wrapText="1"/>
    </xf>
    <xf numFmtId="0" fontId="5" fillId="24" borderId="19" xfId="0" applyFont="1" applyFill="1" applyBorder="1" applyAlignment="1">
      <alignment horizontal="center" vertical="center"/>
    </xf>
    <xf numFmtId="58" fontId="5" fillId="24" borderId="19" xfId="0" applyNumberFormat="1" applyFont="1" applyFill="1" applyBorder="1" applyAlignment="1">
      <alignment horizontal="center" vertical="center" wrapText="1"/>
    </xf>
    <xf numFmtId="178" fontId="5" fillId="24" borderId="28" xfId="0" applyNumberFormat="1" applyFont="1" applyFill="1" applyBorder="1" applyAlignment="1">
      <alignment horizontal="center" vertical="center"/>
    </xf>
    <xf numFmtId="178" fontId="4" fillId="24" borderId="19" xfId="0" applyNumberFormat="1" applyFont="1" applyFill="1" applyBorder="1" applyAlignment="1">
      <alignment vertical="center" wrapTex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5" fillId="24" borderId="29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/>
    </xf>
    <xf numFmtId="1" fontId="5" fillId="24" borderId="19" xfId="0" applyNumberFormat="1" applyFont="1" applyFill="1" applyBorder="1" applyAlignment="1">
      <alignment horizontal="center" vertical="center"/>
    </xf>
    <xf numFmtId="0" fontId="31" fillId="24" borderId="16" xfId="0" applyFont="1" applyFill="1" applyBorder="1" applyAlignment="1">
      <alignment horizontal="left" vertical="center"/>
    </xf>
    <xf numFmtId="0" fontId="5" fillId="24" borderId="16" xfId="0" applyFont="1" applyFill="1" applyBorder="1" applyAlignment="1">
      <alignment horizontal="left" vertical="center" wrapText="1"/>
    </xf>
    <xf numFmtId="0" fontId="31" fillId="24" borderId="30" xfId="0" applyFont="1" applyFill="1" applyBorder="1" applyAlignment="1">
      <alignment horizontal="left" vertical="center"/>
    </xf>
    <xf numFmtId="1" fontId="5" fillId="24" borderId="18" xfId="0" applyNumberFormat="1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left" vertical="center" wrapText="1"/>
    </xf>
    <xf numFmtId="178" fontId="4" fillId="0" borderId="2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9" fillId="24" borderId="23" xfId="0" applyNumberFormat="1" applyFont="1" applyFill="1" applyBorder="1" applyAlignment="1">
      <alignment horizontal="center" vertical="center" wrapText="1"/>
    </xf>
    <xf numFmtId="178" fontId="9" fillId="24" borderId="17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0" fillId="24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0" fillId="24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5" fillId="24" borderId="34" xfId="0" applyFont="1" applyFill="1" applyBorder="1" applyAlignment="1">
      <alignment horizontal="center" vertical="center"/>
    </xf>
    <xf numFmtId="178" fontId="4" fillId="0" borderId="35" xfId="0" applyNumberFormat="1" applyFont="1" applyFill="1" applyBorder="1" applyAlignment="1">
      <alignment vertical="center" wrapText="1"/>
    </xf>
    <xf numFmtId="178" fontId="5" fillId="24" borderId="34" xfId="0" applyNumberFormat="1" applyFont="1" applyFill="1" applyBorder="1" applyAlignment="1">
      <alignment horizontal="center" vertical="center"/>
    </xf>
    <xf numFmtId="178" fontId="5" fillId="24" borderId="36" xfId="0" applyNumberFormat="1" applyFont="1" applyFill="1" applyBorder="1" applyAlignment="1">
      <alignment horizontal="center" vertical="center"/>
    </xf>
    <xf numFmtId="178" fontId="5" fillId="24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5" fillId="24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0" fontId="35" fillId="0" borderId="39" xfId="0" applyFont="1" applyFill="1" applyBorder="1" applyAlignment="1">
      <alignment horizontal="left" vertical="center"/>
    </xf>
    <xf numFmtId="0" fontId="5" fillId="24" borderId="34" xfId="0" applyFont="1" applyFill="1" applyBorder="1" applyAlignment="1">
      <alignment horizontal="center" vertical="center" wrapText="1"/>
    </xf>
    <xf numFmtId="58" fontId="5" fillId="24" borderId="34" xfId="0" applyNumberFormat="1" applyFont="1" applyFill="1" applyBorder="1" applyAlignment="1">
      <alignment horizontal="center" vertical="center"/>
    </xf>
    <xf numFmtId="178" fontId="4" fillId="0" borderId="28" xfId="0" applyNumberFormat="1" applyFont="1" applyFill="1" applyBorder="1" applyAlignment="1">
      <alignment vertical="center" wrapText="1"/>
    </xf>
    <xf numFmtId="0" fontId="35" fillId="0" borderId="37" xfId="0" applyFont="1" applyFill="1" applyBorder="1" applyAlignment="1">
      <alignment horizontal="left" vertical="center" wrapText="1"/>
    </xf>
    <xf numFmtId="0" fontId="32" fillId="0" borderId="41" xfId="0" applyFont="1" applyFill="1" applyBorder="1" applyAlignment="1">
      <alignment vertical="center"/>
    </xf>
    <xf numFmtId="0" fontId="33" fillId="24" borderId="4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33" fillId="24" borderId="4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58" fontId="5" fillId="24" borderId="43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58" fontId="5" fillId="24" borderId="44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1" fillId="24" borderId="39" xfId="0" applyFont="1" applyFill="1" applyBorder="1" applyAlignment="1">
      <alignment horizontal="center" vertical="center" wrapText="1"/>
    </xf>
    <xf numFmtId="0" fontId="31" fillId="24" borderId="34" xfId="0" applyFont="1" applyFill="1" applyBorder="1" applyAlignment="1">
      <alignment horizontal="center" vertical="center" wrapText="1"/>
    </xf>
    <xf numFmtId="58" fontId="5" fillId="24" borderId="37" xfId="0" applyNumberFormat="1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35" fillId="24" borderId="39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center" vertical="center"/>
    </xf>
    <xf numFmtId="0" fontId="35" fillId="24" borderId="34" xfId="0" applyFont="1" applyFill="1" applyBorder="1" applyAlignment="1">
      <alignment horizontal="left" vertical="center" wrapText="1"/>
    </xf>
    <xf numFmtId="0" fontId="35" fillId="24" borderId="36" xfId="0" applyFont="1" applyFill="1" applyBorder="1" applyAlignment="1">
      <alignment horizontal="left" vertical="center" wrapText="1"/>
    </xf>
    <xf numFmtId="0" fontId="35" fillId="24" borderId="37" xfId="0" applyFont="1" applyFill="1" applyBorder="1" applyAlignment="1">
      <alignment horizontal="left" vertical="center" wrapText="1"/>
    </xf>
    <xf numFmtId="178" fontId="4" fillId="0" borderId="38" xfId="0" applyNumberFormat="1" applyFont="1" applyFill="1" applyBorder="1" applyAlignment="1">
      <alignment vertical="center"/>
    </xf>
    <xf numFmtId="0" fontId="5" fillId="24" borderId="42" xfId="0" applyFont="1" applyFill="1" applyBorder="1" applyAlignment="1">
      <alignment horizontal="center" vertical="center" wrapText="1"/>
    </xf>
    <xf numFmtId="0" fontId="5" fillId="24" borderId="43" xfId="0" applyFont="1" applyFill="1" applyBorder="1" applyAlignment="1">
      <alignment horizontal="center" vertical="center" wrapText="1"/>
    </xf>
    <xf numFmtId="178" fontId="5" fillId="24" borderId="43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vertical="center" wrapText="1"/>
    </xf>
    <xf numFmtId="0" fontId="35" fillId="0" borderId="36" xfId="0" applyFont="1" applyFill="1" applyBorder="1" applyAlignment="1">
      <alignment horizontal="left" vertical="center" wrapText="1"/>
    </xf>
    <xf numFmtId="178" fontId="4" fillId="0" borderId="41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SheetLayoutView="100" workbookViewId="0" topLeftCell="A52">
      <selection activeCell="I68" sqref="A67:I68"/>
    </sheetView>
  </sheetViews>
  <sheetFormatPr defaultColWidth="9.00390625" defaultRowHeight="14.25"/>
  <cols>
    <col min="1" max="1" width="24.375" style="5" customWidth="1"/>
    <col min="2" max="9" width="8.125" style="5" customWidth="1"/>
    <col min="10" max="10" width="9.50390625" style="5" customWidth="1"/>
    <col min="11" max="11" width="18.125" style="5" customWidth="1"/>
    <col min="12" max="16384" width="9.00390625" style="5" customWidth="1"/>
  </cols>
  <sheetData>
    <row r="1" spans="1:11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4" s="1" customFormat="1" ht="14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 t="s">
        <v>2</v>
      </c>
      <c r="K2" s="75"/>
      <c r="L2" s="76"/>
      <c r="M2" s="77"/>
      <c r="N2" s="77"/>
    </row>
    <row r="3" spans="1:14" s="2" customFormat="1" ht="14.25" customHeight="1">
      <c r="A3" s="9" t="s">
        <v>3</v>
      </c>
      <c r="B3" s="10" t="s">
        <v>4</v>
      </c>
      <c r="C3" s="11" t="s">
        <v>5</v>
      </c>
      <c r="D3" s="12" t="s">
        <v>6</v>
      </c>
      <c r="E3" s="13" t="s">
        <v>7</v>
      </c>
      <c r="F3" s="11" t="s">
        <v>8</v>
      </c>
      <c r="G3" s="10"/>
      <c r="H3" s="14"/>
      <c r="I3" s="78"/>
      <c r="J3" s="79" t="s">
        <v>9</v>
      </c>
      <c r="K3" s="80" t="s">
        <v>10</v>
      </c>
      <c r="L3" s="77"/>
      <c r="M3" s="77"/>
      <c r="N3" s="77"/>
    </row>
    <row r="4" spans="1:14" s="2" customFormat="1" ht="14.25" customHeight="1">
      <c r="A4" s="15"/>
      <c r="B4" s="16"/>
      <c r="C4" s="17"/>
      <c r="D4" s="18"/>
      <c r="E4" s="12"/>
      <c r="F4" s="17"/>
      <c r="G4" s="16"/>
      <c r="H4" s="19"/>
      <c r="I4" s="81"/>
      <c r="J4" s="82"/>
      <c r="K4" s="83"/>
      <c r="L4" s="76"/>
      <c r="M4" s="77"/>
      <c r="N4" s="77"/>
    </row>
    <row r="5" spans="1:14" s="2" customFormat="1" ht="14.25" customHeight="1">
      <c r="A5" s="20" t="s">
        <v>11</v>
      </c>
      <c r="B5" s="16" t="s">
        <v>12</v>
      </c>
      <c r="C5" s="17">
        <v>43045</v>
      </c>
      <c r="D5" s="21">
        <f>$C5+4</f>
        <v>43049</v>
      </c>
      <c r="E5" s="21">
        <f>$C5+5</f>
        <v>43050</v>
      </c>
      <c r="F5" s="17">
        <f>$C5+6</f>
        <v>43051</v>
      </c>
      <c r="G5" s="16"/>
      <c r="H5" s="16"/>
      <c r="I5" s="84"/>
      <c r="J5" s="85" t="s">
        <v>13</v>
      </c>
      <c r="K5" s="83" t="s">
        <v>14</v>
      </c>
      <c r="L5" s="77"/>
      <c r="M5" s="77"/>
      <c r="N5" s="77"/>
    </row>
    <row r="6" spans="1:14" s="2" customFormat="1" ht="14.25" customHeight="1">
      <c r="A6" s="20" t="s">
        <v>15</v>
      </c>
      <c r="B6" s="16" t="s">
        <v>12</v>
      </c>
      <c r="C6" s="17">
        <f aca="true" t="shared" si="0" ref="C6:F9">C5+7</f>
        <v>43052</v>
      </c>
      <c r="D6" s="17">
        <f t="shared" si="0"/>
        <v>43056</v>
      </c>
      <c r="E6" s="17">
        <f t="shared" si="0"/>
        <v>43057</v>
      </c>
      <c r="F6" s="17">
        <f t="shared" si="0"/>
        <v>43058</v>
      </c>
      <c r="G6" s="16"/>
      <c r="H6" s="16"/>
      <c r="I6" s="84"/>
      <c r="J6" s="85" t="s">
        <v>16</v>
      </c>
      <c r="K6" s="83" t="s">
        <v>17</v>
      </c>
      <c r="L6" s="5"/>
      <c r="M6" s="5"/>
      <c r="N6" s="5"/>
    </row>
    <row r="7" spans="1:14" s="2" customFormat="1" ht="14.25" customHeight="1">
      <c r="A7" s="20" t="s">
        <v>11</v>
      </c>
      <c r="B7" s="16" t="s">
        <v>18</v>
      </c>
      <c r="C7" s="17">
        <f t="shared" si="0"/>
        <v>43059</v>
      </c>
      <c r="D7" s="17">
        <f t="shared" si="0"/>
        <v>43063</v>
      </c>
      <c r="E7" s="17">
        <f t="shared" si="0"/>
        <v>43064</v>
      </c>
      <c r="F7" s="17">
        <f t="shared" si="0"/>
        <v>43065</v>
      </c>
      <c r="G7" s="17"/>
      <c r="H7" s="17"/>
      <c r="I7" s="86"/>
      <c r="J7" s="85" t="s">
        <v>19</v>
      </c>
      <c r="K7" s="83" t="s">
        <v>20</v>
      </c>
      <c r="L7" s="5"/>
      <c r="M7" s="5"/>
      <c r="N7" s="5"/>
    </row>
    <row r="8" spans="1:14" s="2" customFormat="1" ht="14.25" customHeight="1">
      <c r="A8" s="20" t="s">
        <v>15</v>
      </c>
      <c r="B8" s="16" t="s">
        <v>18</v>
      </c>
      <c r="C8" s="17">
        <f t="shared" si="0"/>
        <v>43066</v>
      </c>
      <c r="D8" s="17">
        <f t="shared" si="0"/>
        <v>43070</v>
      </c>
      <c r="E8" s="17">
        <f t="shared" si="0"/>
        <v>43071</v>
      </c>
      <c r="F8" s="17">
        <f t="shared" si="0"/>
        <v>43072</v>
      </c>
      <c r="G8" s="22"/>
      <c r="H8" s="22"/>
      <c r="I8" s="87"/>
      <c r="J8" s="85"/>
      <c r="K8" s="83"/>
      <c r="L8" s="5"/>
      <c r="M8" s="5"/>
      <c r="N8" s="5"/>
    </row>
    <row r="9" spans="1:14" s="2" customFormat="1" ht="14.25" customHeight="1">
      <c r="A9" s="20" t="s">
        <v>11</v>
      </c>
      <c r="B9" s="23" t="s">
        <v>21</v>
      </c>
      <c r="C9" s="17">
        <f t="shared" si="0"/>
        <v>43073</v>
      </c>
      <c r="D9" s="17">
        <f t="shared" si="0"/>
        <v>43077</v>
      </c>
      <c r="E9" s="17">
        <f t="shared" si="0"/>
        <v>43078</v>
      </c>
      <c r="F9" s="17">
        <f t="shared" si="0"/>
        <v>43079</v>
      </c>
      <c r="G9" s="23"/>
      <c r="H9" s="23"/>
      <c r="I9" s="88"/>
      <c r="J9" s="85"/>
      <c r="K9" s="83"/>
      <c r="L9" s="5"/>
      <c r="M9" s="5"/>
      <c r="N9" s="5"/>
    </row>
    <row r="10" spans="1:14" s="2" customFormat="1" ht="14.25" customHeight="1">
      <c r="A10" s="24" t="s">
        <v>22</v>
      </c>
      <c r="B10" s="25"/>
      <c r="C10" s="25"/>
      <c r="D10" s="25"/>
      <c r="E10" s="25"/>
      <c r="F10" s="25"/>
      <c r="G10" s="25"/>
      <c r="H10" s="25"/>
      <c r="I10" s="25"/>
      <c r="J10" s="25" t="s">
        <v>23</v>
      </c>
      <c r="K10" s="89"/>
      <c r="L10" s="5"/>
      <c r="M10" s="5"/>
      <c r="N10" s="5"/>
    </row>
    <row r="11" spans="1:14" s="2" customFormat="1" ht="14.25" customHeight="1">
      <c r="A11" s="26" t="s">
        <v>3</v>
      </c>
      <c r="B11" s="27" t="s">
        <v>4</v>
      </c>
      <c r="C11" s="28" t="s">
        <v>24</v>
      </c>
      <c r="D11" s="28" t="s">
        <v>25</v>
      </c>
      <c r="E11" s="28" t="s">
        <v>26</v>
      </c>
      <c r="F11" s="28" t="s">
        <v>27</v>
      </c>
      <c r="G11" s="28" t="s">
        <v>28</v>
      </c>
      <c r="H11" s="29" t="s">
        <v>29</v>
      </c>
      <c r="I11" s="90" t="s">
        <v>30</v>
      </c>
      <c r="J11" s="91" t="s">
        <v>9</v>
      </c>
      <c r="K11" s="92" t="s">
        <v>31</v>
      </c>
      <c r="L11" s="5"/>
      <c r="M11" s="5"/>
      <c r="N11" s="5"/>
    </row>
    <row r="12" spans="1:14" s="2" customFormat="1" ht="14.25" customHeight="1">
      <c r="A12" s="15"/>
      <c r="B12" s="16"/>
      <c r="C12" s="30"/>
      <c r="D12" s="17"/>
      <c r="E12" s="30"/>
      <c r="F12" s="30"/>
      <c r="G12" s="30"/>
      <c r="H12" s="18"/>
      <c r="I12" s="93"/>
      <c r="J12" s="82"/>
      <c r="K12" s="83"/>
      <c r="L12" s="5"/>
      <c r="M12" s="5"/>
      <c r="N12" s="5"/>
    </row>
    <row r="13" spans="1:14" s="2" customFormat="1" ht="14.25" customHeight="1">
      <c r="A13" s="31" t="s">
        <v>32</v>
      </c>
      <c r="B13" s="32" t="s">
        <v>33</v>
      </c>
      <c r="C13" s="33">
        <v>43042</v>
      </c>
      <c r="D13" s="33">
        <f>$C$13+4</f>
        <v>43046</v>
      </c>
      <c r="E13" s="33">
        <f>$C$13+5</f>
        <v>43047</v>
      </c>
      <c r="F13" s="33">
        <f>$C$13+6</f>
        <v>43048</v>
      </c>
      <c r="G13" s="33">
        <f>$C$13+7</f>
        <v>43049</v>
      </c>
      <c r="H13" s="33">
        <f>$C$13+8</f>
        <v>43050</v>
      </c>
      <c r="I13" s="94">
        <f>$C$13+9</f>
        <v>43051</v>
      </c>
      <c r="J13" s="85" t="s">
        <v>13</v>
      </c>
      <c r="K13" s="83" t="s">
        <v>34</v>
      </c>
      <c r="L13" s="5"/>
      <c r="M13" s="5"/>
      <c r="N13" s="5"/>
    </row>
    <row r="14" spans="1:14" s="2" customFormat="1" ht="14.25" customHeight="1">
      <c r="A14" s="31" t="s">
        <v>35</v>
      </c>
      <c r="B14" s="17" t="s">
        <v>36</v>
      </c>
      <c r="C14" s="33">
        <f>C13+7</f>
        <v>43049</v>
      </c>
      <c r="D14" s="33">
        <f>C14+4</f>
        <v>43053</v>
      </c>
      <c r="E14" s="33">
        <f>C14+5</f>
        <v>43054</v>
      </c>
      <c r="F14" s="33">
        <f>C14+6</f>
        <v>43055</v>
      </c>
      <c r="G14" s="33">
        <f>C14+7</f>
        <v>43056</v>
      </c>
      <c r="H14" s="33">
        <f>C14+8</f>
        <v>43057</v>
      </c>
      <c r="I14" s="94">
        <f>C14+9</f>
        <v>43058</v>
      </c>
      <c r="J14" s="85" t="s">
        <v>16</v>
      </c>
      <c r="K14" s="83" t="s">
        <v>37</v>
      </c>
      <c r="L14" s="5"/>
      <c r="M14" s="5"/>
      <c r="N14" s="5"/>
    </row>
    <row r="15" spans="1:14" s="2" customFormat="1" ht="14.25" customHeight="1">
      <c r="A15" s="31" t="s">
        <v>32</v>
      </c>
      <c r="B15" s="17" t="s">
        <v>38</v>
      </c>
      <c r="C15" s="33">
        <f aca="true" t="shared" si="1" ref="C15:I16">C14+7</f>
        <v>43056</v>
      </c>
      <c r="D15" s="33">
        <f>D14+7</f>
        <v>43060</v>
      </c>
      <c r="E15" s="33">
        <f t="shared" si="1"/>
        <v>43061</v>
      </c>
      <c r="F15" s="33">
        <f t="shared" si="1"/>
        <v>43062</v>
      </c>
      <c r="G15" s="33">
        <f t="shared" si="1"/>
        <v>43063</v>
      </c>
      <c r="H15" s="33">
        <f t="shared" si="1"/>
        <v>43064</v>
      </c>
      <c r="I15" s="94">
        <f t="shared" si="1"/>
        <v>43065</v>
      </c>
      <c r="J15" s="85" t="s">
        <v>19</v>
      </c>
      <c r="K15" s="83" t="s">
        <v>14</v>
      </c>
      <c r="L15" s="5"/>
      <c r="M15" s="5"/>
      <c r="N15" s="5"/>
    </row>
    <row r="16" spans="1:14" s="2" customFormat="1" ht="14.25" customHeight="1">
      <c r="A16" s="34" t="s">
        <v>35</v>
      </c>
      <c r="B16" s="23" t="s">
        <v>39</v>
      </c>
      <c r="C16" s="23">
        <f>C15+7</f>
        <v>43063</v>
      </c>
      <c r="D16" s="23">
        <f>D15+7</f>
        <v>43067</v>
      </c>
      <c r="E16" s="23">
        <f t="shared" si="1"/>
        <v>43068</v>
      </c>
      <c r="F16" s="23">
        <f t="shared" si="1"/>
        <v>43069</v>
      </c>
      <c r="G16" s="23">
        <f t="shared" si="1"/>
        <v>43070</v>
      </c>
      <c r="H16" s="23">
        <f t="shared" si="1"/>
        <v>43071</v>
      </c>
      <c r="I16" s="88">
        <f t="shared" si="1"/>
        <v>43072</v>
      </c>
      <c r="J16" s="95"/>
      <c r="K16" s="96"/>
      <c r="L16" s="5"/>
      <c r="M16" s="5"/>
      <c r="N16" s="5"/>
    </row>
    <row r="17" spans="1:14" s="2" customFormat="1" ht="14.25" customHeight="1">
      <c r="A17" s="35" t="s">
        <v>40</v>
      </c>
      <c r="B17" s="36"/>
      <c r="C17" s="36"/>
      <c r="D17" s="36"/>
      <c r="E17" s="36"/>
      <c r="F17" s="36"/>
      <c r="G17" s="36"/>
      <c r="H17" s="36"/>
      <c r="I17" s="36"/>
      <c r="J17" s="36" t="s">
        <v>41</v>
      </c>
      <c r="K17" s="97"/>
      <c r="L17" s="5"/>
      <c r="M17" s="5"/>
      <c r="N17" s="5"/>
    </row>
    <row r="18" spans="1:14" s="2" customFormat="1" ht="14.25" customHeight="1">
      <c r="A18" s="37" t="s">
        <v>3</v>
      </c>
      <c r="B18" s="38" t="s">
        <v>4</v>
      </c>
      <c r="C18" s="39" t="s">
        <v>42</v>
      </c>
      <c r="D18" s="39" t="s">
        <v>43</v>
      </c>
      <c r="E18" s="39" t="s">
        <v>44</v>
      </c>
      <c r="F18" s="39" t="s">
        <v>45</v>
      </c>
      <c r="G18" s="39" t="s">
        <v>46</v>
      </c>
      <c r="H18" s="39" t="s">
        <v>47</v>
      </c>
      <c r="I18" s="98" t="s">
        <v>48</v>
      </c>
      <c r="J18" s="99" t="s">
        <v>9</v>
      </c>
      <c r="K18" s="92" t="s">
        <v>49</v>
      </c>
      <c r="L18" s="5"/>
      <c r="M18" s="5"/>
      <c r="N18" s="5"/>
    </row>
    <row r="19" spans="1:14" s="2" customFormat="1" ht="14.25" customHeight="1">
      <c r="A19" s="40"/>
      <c r="B19" s="32"/>
      <c r="C19" s="41"/>
      <c r="D19" s="41"/>
      <c r="E19" s="41"/>
      <c r="F19" s="41"/>
      <c r="G19" s="41"/>
      <c r="H19" s="41"/>
      <c r="I19" s="100"/>
      <c r="J19" s="101"/>
      <c r="K19" s="83"/>
      <c r="L19" s="5"/>
      <c r="M19" s="5"/>
      <c r="N19" s="5"/>
    </row>
    <row r="20" spans="1:14" s="2" customFormat="1" ht="14.25" customHeight="1">
      <c r="A20" s="31" t="s">
        <v>50</v>
      </c>
      <c r="B20" s="32" t="s">
        <v>51</v>
      </c>
      <c r="C20" s="33">
        <v>43043</v>
      </c>
      <c r="D20" s="33">
        <f>$C20+6</f>
        <v>43049</v>
      </c>
      <c r="E20" s="33">
        <f>$C20+7</f>
        <v>43050</v>
      </c>
      <c r="F20" s="33">
        <f>$C20+7</f>
        <v>43050</v>
      </c>
      <c r="G20" s="33">
        <f>$C20+9</f>
        <v>43052</v>
      </c>
      <c r="H20" s="33">
        <f>$C20+10</f>
        <v>43053</v>
      </c>
      <c r="I20" s="102">
        <f>$C20+11</f>
        <v>43054</v>
      </c>
      <c r="J20" s="103" t="s">
        <v>13</v>
      </c>
      <c r="K20" s="83" t="s">
        <v>52</v>
      </c>
      <c r="L20" s="5"/>
      <c r="M20" s="5"/>
      <c r="N20" s="5"/>
    </row>
    <row r="21" spans="1:14" s="2" customFormat="1" ht="14.25" customHeight="1">
      <c r="A21" s="31" t="s">
        <v>53</v>
      </c>
      <c r="B21" s="17" t="s">
        <v>54</v>
      </c>
      <c r="C21" s="33">
        <f aca="true" t="shared" si="2" ref="C21:C24">C20+7</f>
        <v>43050</v>
      </c>
      <c r="D21" s="33">
        <f>$C21+6</f>
        <v>43056</v>
      </c>
      <c r="E21" s="33">
        <f>$C21+7</f>
        <v>43057</v>
      </c>
      <c r="F21" s="33">
        <f>$C21+7</f>
        <v>43057</v>
      </c>
      <c r="G21" s="33">
        <f>$C21+9</f>
        <v>43059</v>
      </c>
      <c r="H21" s="33">
        <f>$C21+10</f>
        <v>43060</v>
      </c>
      <c r="I21" s="102">
        <f>$C21+11</f>
        <v>43061</v>
      </c>
      <c r="J21" s="103" t="s">
        <v>16</v>
      </c>
      <c r="K21" s="83" t="s">
        <v>55</v>
      </c>
      <c r="L21" s="5"/>
      <c r="M21" s="5"/>
      <c r="N21" s="5"/>
    </row>
    <row r="22" spans="1:14" s="2" customFormat="1" ht="14.25" customHeight="1">
      <c r="A22" s="31" t="s">
        <v>56</v>
      </c>
      <c r="B22" s="17" t="s">
        <v>57</v>
      </c>
      <c r="C22" s="33">
        <f t="shared" si="2"/>
        <v>43057</v>
      </c>
      <c r="D22" s="33">
        <f aca="true" t="shared" si="3" ref="D22:E24">D21+7</f>
        <v>43063</v>
      </c>
      <c r="E22" s="33">
        <f t="shared" si="3"/>
        <v>43064</v>
      </c>
      <c r="F22" s="33">
        <f aca="true" t="shared" si="4" ref="F22:I24">F21+7</f>
        <v>43064</v>
      </c>
      <c r="G22" s="33">
        <f t="shared" si="4"/>
        <v>43066</v>
      </c>
      <c r="H22" s="33">
        <f t="shared" si="4"/>
        <v>43067</v>
      </c>
      <c r="I22" s="102">
        <f t="shared" si="4"/>
        <v>43068</v>
      </c>
      <c r="J22" s="103" t="s">
        <v>19</v>
      </c>
      <c r="K22" s="83" t="s">
        <v>58</v>
      </c>
      <c r="L22" s="5"/>
      <c r="M22" s="5"/>
      <c r="N22" s="5"/>
    </row>
    <row r="23" spans="1:14" s="2" customFormat="1" ht="14.25" customHeight="1">
      <c r="A23" s="31" t="s">
        <v>50</v>
      </c>
      <c r="B23" s="17" t="s">
        <v>59</v>
      </c>
      <c r="C23" s="33">
        <f t="shared" si="2"/>
        <v>43064</v>
      </c>
      <c r="D23" s="33">
        <f t="shared" si="3"/>
        <v>43070</v>
      </c>
      <c r="E23" s="33">
        <f t="shared" si="3"/>
        <v>43071</v>
      </c>
      <c r="F23" s="33">
        <f t="shared" si="4"/>
        <v>43071</v>
      </c>
      <c r="G23" s="33">
        <f t="shared" si="4"/>
        <v>43073</v>
      </c>
      <c r="H23" s="33">
        <f t="shared" si="4"/>
        <v>43074</v>
      </c>
      <c r="I23" s="102">
        <f t="shared" si="4"/>
        <v>43075</v>
      </c>
      <c r="J23" s="104"/>
      <c r="K23" s="105"/>
      <c r="L23" s="5"/>
      <c r="M23" s="5"/>
      <c r="N23" s="5"/>
    </row>
    <row r="24" spans="1:14" s="2" customFormat="1" ht="14.25" customHeight="1">
      <c r="A24" s="42" t="s">
        <v>53</v>
      </c>
      <c r="B24" s="23" t="s">
        <v>51</v>
      </c>
      <c r="C24" s="43">
        <f t="shared" si="2"/>
        <v>43071</v>
      </c>
      <c r="D24" s="43">
        <f t="shared" si="3"/>
        <v>43077</v>
      </c>
      <c r="E24" s="43">
        <f t="shared" si="3"/>
        <v>43078</v>
      </c>
      <c r="F24" s="43">
        <f t="shared" si="4"/>
        <v>43078</v>
      </c>
      <c r="G24" s="43">
        <f t="shared" si="4"/>
        <v>43080</v>
      </c>
      <c r="H24" s="43">
        <f t="shared" si="4"/>
        <v>43081</v>
      </c>
      <c r="I24" s="106">
        <f t="shared" si="4"/>
        <v>43082</v>
      </c>
      <c r="J24" s="107"/>
      <c r="K24" s="96"/>
      <c r="L24" s="5"/>
      <c r="M24" s="5"/>
      <c r="N24" s="5"/>
    </row>
    <row r="25" spans="1:14" s="3" customFormat="1" ht="14.25" customHeight="1">
      <c r="A25" s="44" t="s">
        <v>60</v>
      </c>
      <c r="B25" s="45"/>
      <c r="C25" s="46"/>
      <c r="D25" s="46"/>
      <c r="E25" s="46"/>
      <c r="F25" s="46"/>
      <c r="G25" s="46"/>
      <c r="H25" s="46"/>
      <c r="I25" s="46"/>
      <c r="J25" s="108"/>
      <c r="K25" s="109"/>
      <c r="L25" s="110"/>
      <c r="M25" s="110"/>
      <c r="N25" s="110"/>
    </row>
    <row r="26" spans="1:14" s="2" customFormat="1" ht="14.25" customHeight="1">
      <c r="A26" s="37" t="s">
        <v>3</v>
      </c>
      <c r="B26" s="38" t="s">
        <v>4</v>
      </c>
      <c r="C26" s="39" t="s">
        <v>42</v>
      </c>
      <c r="D26" s="47" t="s">
        <v>61</v>
      </c>
      <c r="E26" s="47" t="s">
        <v>62</v>
      </c>
      <c r="F26" s="39"/>
      <c r="G26" s="39"/>
      <c r="H26" s="39"/>
      <c r="I26" s="111"/>
      <c r="J26" s="99" t="s">
        <v>9</v>
      </c>
      <c r="K26" s="92" t="s">
        <v>49</v>
      </c>
      <c r="L26" s="5"/>
      <c r="M26" s="5"/>
      <c r="N26" s="5"/>
    </row>
    <row r="27" spans="1:14" s="2" customFormat="1" ht="14.25" customHeight="1">
      <c r="A27" s="40"/>
      <c r="B27" s="32"/>
      <c r="C27" s="41"/>
      <c r="D27" s="48"/>
      <c r="E27" s="48"/>
      <c r="F27" s="41"/>
      <c r="G27" s="41"/>
      <c r="H27" s="41"/>
      <c r="I27" s="112"/>
      <c r="J27" s="101"/>
      <c r="K27" s="83"/>
      <c r="L27" s="5"/>
      <c r="M27" s="5"/>
      <c r="N27" s="5"/>
    </row>
    <row r="28" spans="1:14" s="2" customFormat="1" ht="14.25" customHeight="1">
      <c r="A28" s="31" t="s">
        <v>50</v>
      </c>
      <c r="B28" s="32" t="s">
        <v>51</v>
      </c>
      <c r="C28" s="33">
        <v>43043</v>
      </c>
      <c r="D28" s="33">
        <f aca="true" t="shared" si="5" ref="D28:D32">$C28+12</f>
        <v>43055</v>
      </c>
      <c r="E28" s="33">
        <f aca="true" t="shared" si="6" ref="E28:E32">$C28+14</f>
        <v>43057</v>
      </c>
      <c r="F28" s="33"/>
      <c r="G28" s="33"/>
      <c r="H28" s="33"/>
      <c r="I28" s="94"/>
      <c r="J28" s="103" t="s">
        <v>13</v>
      </c>
      <c r="K28" s="83" t="s">
        <v>52</v>
      </c>
      <c r="L28" s="5"/>
      <c r="M28" s="5"/>
      <c r="N28" s="5"/>
    </row>
    <row r="29" spans="1:14" s="2" customFormat="1" ht="14.25" customHeight="1">
      <c r="A29" s="31" t="s">
        <v>53</v>
      </c>
      <c r="B29" s="17" t="s">
        <v>54</v>
      </c>
      <c r="C29" s="33">
        <f aca="true" t="shared" si="7" ref="C29:C32">C28+7</f>
        <v>43050</v>
      </c>
      <c r="D29" s="33">
        <f t="shared" si="5"/>
        <v>43062</v>
      </c>
      <c r="E29" s="33">
        <f t="shared" si="6"/>
        <v>43064</v>
      </c>
      <c r="F29" s="33"/>
      <c r="G29" s="33"/>
      <c r="H29" s="33"/>
      <c r="I29" s="94"/>
      <c r="J29" s="103" t="s">
        <v>16</v>
      </c>
      <c r="K29" s="83" t="s">
        <v>55</v>
      </c>
      <c r="L29" s="5"/>
      <c r="M29" s="5"/>
      <c r="N29" s="5"/>
    </row>
    <row r="30" spans="1:14" s="2" customFormat="1" ht="14.25" customHeight="1">
      <c r="A30" s="31" t="s">
        <v>56</v>
      </c>
      <c r="B30" s="17" t="s">
        <v>57</v>
      </c>
      <c r="C30" s="33">
        <f t="shared" si="7"/>
        <v>43057</v>
      </c>
      <c r="D30" s="33">
        <f t="shared" si="5"/>
        <v>43069</v>
      </c>
      <c r="E30" s="33">
        <f t="shared" si="6"/>
        <v>43071</v>
      </c>
      <c r="F30" s="33"/>
      <c r="G30" s="33"/>
      <c r="H30" s="33"/>
      <c r="I30" s="94"/>
      <c r="J30" s="103" t="s">
        <v>19</v>
      </c>
      <c r="K30" s="83" t="s">
        <v>58</v>
      </c>
      <c r="L30" s="5"/>
      <c r="M30" s="5"/>
      <c r="N30" s="5"/>
    </row>
    <row r="31" spans="1:14" s="2" customFormat="1" ht="14.25" customHeight="1">
      <c r="A31" s="31" t="s">
        <v>50</v>
      </c>
      <c r="B31" s="17" t="s">
        <v>59</v>
      </c>
      <c r="C31" s="33">
        <f t="shared" si="7"/>
        <v>43064</v>
      </c>
      <c r="D31" s="33">
        <f t="shared" si="5"/>
        <v>43076</v>
      </c>
      <c r="E31" s="33">
        <f t="shared" si="6"/>
        <v>43078</v>
      </c>
      <c r="F31" s="33"/>
      <c r="G31" s="33"/>
      <c r="H31" s="33"/>
      <c r="I31" s="94"/>
      <c r="J31" s="104"/>
      <c r="K31" s="105"/>
      <c r="L31" s="5"/>
      <c r="M31" s="5"/>
      <c r="N31" s="5"/>
    </row>
    <row r="32" spans="1:14" s="2" customFormat="1" ht="14.25" customHeight="1">
      <c r="A32" s="42" t="s">
        <v>53</v>
      </c>
      <c r="B32" s="23" t="s">
        <v>51</v>
      </c>
      <c r="C32" s="43">
        <f t="shared" si="7"/>
        <v>43071</v>
      </c>
      <c r="D32" s="43">
        <f t="shared" si="5"/>
        <v>43083</v>
      </c>
      <c r="E32" s="43">
        <f t="shared" si="6"/>
        <v>43085</v>
      </c>
      <c r="F32" s="43"/>
      <c r="G32" s="43"/>
      <c r="H32" s="43"/>
      <c r="I32" s="113"/>
      <c r="J32" s="107"/>
      <c r="K32" s="96"/>
      <c r="L32" s="5"/>
      <c r="M32" s="5"/>
      <c r="N32" s="5"/>
    </row>
    <row r="33" spans="1:14" s="2" customFormat="1" ht="14.25" customHeight="1">
      <c r="A33" s="49" t="s">
        <v>63</v>
      </c>
      <c r="B33" s="50"/>
      <c r="C33" s="50"/>
      <c r="D33" s="50"/>
      <c r="E33" s="50"/>
      <c r="F33" s="50"/>
      <c r="G33" s="50"/>
      <c r="H33" s="50"/>
      <c r="I33" s="50"/>
      <c r="J33" s="114" t="s">
        <v>64</v>
      </c>
      <c r="K33" s="115"/>
      <c r="L33" s="5"/>
      <c r="M33" s="5"/>
      <c r="N33" s="5"/>
    </row>
    <row r="34" spans="1:14" s="2" customFormat="1" ht="14.25" customHeight="1">
      <c r="A34" s="26" t="s">
        <v>3</v>
      </c>
      <c r="B34" s="27" t="s">
        <v>4</v>
      </c>
      <c r="C34" s="28" t="s">
        <v>42</v>
      </c>
      <c r="D34" s="28" t="s">
        <v>65</v>
      </c>
      <c r="E34" s="28" t="s">
        <v>66</v>
      </c>
      <c r="F34" s="28"/>
      <c r="G34" s="51"/>
      <c r="H34" s="52"/>
      <c r="I34" s="116"/>
      <c r="J34" s="79" t="s">
        <v>9</v>
      </c>
      <c r="K34" s="80" t="s">
        <v>67</v>
      </c>
      <c r="L34" s="5"/>
      <c r="M34" s="5"/>
      <c r="N34" s="5"/>
    </row>
    <row r="35" spans="1:14" s="2" customFormat="1" ht="14.25" customHeight="1">
      <c r="A35" s="15"/>
      <c r="B35" s="16"/>
      <c r="C35" s="17"/>
      <c r="D35" s="30"/>
      <c r="E35" s="17"/>
      <c r="F35" s="17"/>
      <c r="G35" s="19"/>
      <c r="H35" s="53"/>
      <c r="I35" s="117"/>
      <c r="J35" s="82"/>
      <c r="K35" s="83"/>
      <c r="L35" s="5"/>
      <c r="M35" s="5"/>
      <c r="N35" s="5"/>
    </row>
    <row r="36" spans="1:14" s="2" customFormat="1" ht="14.25" customHeight="1">
      <c r="A36" s="20" t="s">
        <v>68</v>
      </c>
      <c r="B36" s="16" t="s">
        <v>69</v>
      </c>
      <c r="C36" s="17">
        <v>43036</v>
      </c>
      <c r="D36" s="21">
        <f>$C36+5</f>
        <v>43041</v>
      </c>
      <c r="E36" s="21">
        <f>$C36+6</f>
        <v>43042</v>
      </c>
      <c r="F36" s="17"/>
      <c r="G36" s="19"/>
      <c r="H36" s="54"/>
      <c r="I36" s="118"/>
      <c r="J36" s="85" t="s">
        <v>13</v>
      </c>
      <c r="K36" s="83" t="s">
        <v>70</v>
      </c>
      <c r="L36" s="5"/>
      <c r="M36" s="5"/>
      <c r="N36" s="5"/>
    </row>
    <row r="37" spans="1:14" s="2" customFormat="1" ht="14.25" customHeight="1">
      <c r="A37" s="20" t="s">
        <v>71</v>
      </c>
      <c r="B37" s="17" t="s">
        <v>72</v>
      </c>
      <c r="C37" s="33">
        <f aca="true" t="shared" si="8" ref="C37:E40">C36+7</f>
        <v>43043</v>
      </c>
      <c r="D37" s="33">
        <f t="shared" si="8"/>
        <v>43048</v>
      </c>
      <c r="E37" s="33">
        <f t="shared" si="8"/>
        <v>43049</v>
      </c>
      <c r="F37" s="17"/>
      <c r="G37" s="17"/>
      <c r="H37" s="54"/>
      <c r="I37" s="118"/>
      <c r="J37" s="85" t="s">
        <v>16</v>
      </c>
      <c r="K37" s="83" t="s">
        <v>70</v>
      </c>
      <c r="L37" s="5"/>
      <c r="M37" s="5"/>
      <c r="N37" s="5"/>
    </row>
    <row r="38" spans="1:14" s="2" customFormat="1" ht="14.25" customHeight="1">
      <c r="A38" s="20" t="s">
        <v>68</v>
      </c>
      <c r="B38" s="17" t="s">
        <v>73</v>
      </c>
      <c r="C38" s="33">
        <f t="shared" si="8"/>
        <v>43050</v>
      </c>
      <c r="D38" s="33">
        <f t="shared" si="8"/>
        <v>43055</v>
      </c>
      <c r="E38" s="33">
        <f t="shared" si="8"/>
        <v>43056</v>
      </c>
      <c r="F38" s="17"/>
      <c r="G38" s="17"/>
      <c r="H38" s="54"/>
      <c r="I38" s="118"/>
      <c r="J38" s="85" t="s">
        <v>19</v>
      </c>
      <c r="K38" s="83" t="s">
        <v>58</v>
      </c>
      <c r="L38" s="5"/>
      <c r="M38" s="5"/>
      <c r="N38" s="5"/>
    </row>
    <row r="39" spans="1:14" s="2" customFormat="1" ht="14.25" customHeight="1">
      <c r="A39" s="20" t="s">
        <v>71</v>
      </c>
      <c r="B39" s="17" t="s">
        <v>74</v>
      </c>
      <c r="C39" s="33">
        <f t="shared" si="8"/>
        <v>43057</v>
      </c>
      <c r="D39" s="33">
        <f t="shared" si="8"/>
        <v>43062</v>
      </c>
      <c r="E39" s="33">
        <f t="shared" si="8"/>
        <v>43063</v>
      </c>
      <c r="F39" s="55"/>
      <c r="G39" s="22"/>
      <c r="H39" s="56"/>
      <c r="I39" s="119"/>
      <c r="J39" s="85"/>
      <c r="K39" s="83"/>
      <c r="L39" s="5"/>
      <c r="M39" s="5"/>
      <c r="N39" s="5"/>
    </row>
    <row r="40" spans="1:14" s="2" customFormat="1" ht="14.25" customHeight="1">
      <c r="A40" s="34" t="s">
        <v>68</v>
      </c>
      <c r="B40" s="57" t="s">
        <v>75</v>
      </c>
      <c r="C40" s="23">
        <f t="shared" si="8"/>
        <v>43064</v>
      </c>
      <c r="D40" s="58">
        <f t="shared" si="8"/>
        <v>43069</v>
      </c>
      <c r="E40" s="58">
        <f t="shared" si="8"/>
        <v>43070</v>
      </c>
      <c r="F40" s="59"/>
      <c r="G40" s="23"/>
      <c r="H40" s="60"/>
      <c r="I40" s="120"/>
      <c r="J40" s="85"/>
      <c r="K40" s="83"/>
      <c r="L40" s="5"/>
      <c r="M40" s="5"/>
      <c r="N40" s="5"/>
    </row>
    <row r="41" spans="1:14" s="4" customFormat="1" ht="14.25" customHeight="1">
      <c r="A41" s="61" t="s">
        <v>76</v>
      </c>
      <c r="B41" s="62"/>
      <c r="C41" s="62"/>
      <c r="D41" s="62"/>
      <c r="E41" s="62"/>
      <c r="F41" s="62"/>
      <c r="G41" s="62"/>
      <c r="H41" s="62"/>
      <c r="I41" s="62"/>
      <c r="J41" s="62" t="s">
        <v>77</v>
      </c>
      <c r="K41" s="121"/>
      <c r="L41" s="5"/>
      <c r="M41" s="5"/>
      <c r="N41" s="5"/>
    </row>
    <row r="42" spans="1:14" s="4" customFormat="1" ht="14.25" customHeight="1">
      <c r="A42" s="26" t="s">
        <v>3</v>
      </c>
      <c r="B42" s="27" t="s">
        <v>4</v>
      </c>
      <c r="C42" s="28" t="s">
        <v>78</v>
      </c>
      <c r="D42" s="63" t="s">
        <v>79</v>
      </c>
      <c r="E42" s="28" t="s">
        <v>80</v>
      </c>
      <c r="F42" s="28" t="s">
        <v>81</v>
      </c>
      <c r="G42" s="29" t="s">
        <v>82</v>
      </c>
      <c r="H42" s="63" t="s">
        <v>83</v>
      </c>
      <c r="I42" s="122" t="s">
        <v>84</v>
      </c>
      <c r="J42" s="99" t="s">
        <v>9</v>
      </c>
      <c r="K42" s="92" t="s">
        <v>85</v>
      </c>
      <c r="L42" s="5"/>
      <c r="M42" s="5"/>
      <c r="N42" s="5"/>
    </row>
    <row r="43" spans="1:11" ht="14.25" customHeight="1">
      <c r="A43" s="15"/>
      <c r="B43" s="16"/>
      <c r="C43" s="17"/>
      <c r="D43" s="11"/>
      <c r="E43" s="17"/>
      <c r="F43" s="30"/>
      <c r="G43" s="18"/>
      <c r="H43" s="11"/>
      <c r="I43" s="123"/>
      <c r="J43" s="101"/>
      <c r="K43" s="83"/>
    </row>
    <row r="44" spans="1:11" ht="14.25" customHeight="1">
      <c r="A44" s="20" t="s">
        <v>86</v>
      </c>
      <c r="B44" s="64" t="s">
        <v>87</v>
      </c>
      <c r="C44" s="33">
        <v>43034</v>
      </c>
      <c r="D44" s="33">
        <f>$C44+3</f>
        <v>43037</v>
      </c>
      <c r="E44" s="33">
        <f>$C44+4</f>
        <v>43038</v>
      </c>
      <c r="F44" s="33">
        <f>$C44+5</f>
        <v>43039</v>
      </c>
      <c r="G44" s="33">
        <f>$C44+5</f>
        <v>43039</v>
      </c>
      <c r="H44" s="33">
        <f>$C44+6</f>
        <v>43040</v>
      </c>
      <c r="I44" s="124">
        <f>$C44+7</f>
        <v>43041</v>
      </c>
      <c r="J44" s="103" t="s">
        <v>13</v>
      </c>
      <c r="K44" s="83" t="s">
        <v>88</v>
      </c>
    </row>
    <row r="45" spans="1:11" ht="14.25" customHeight="1">
      <c r="A45" s="20" t="s">
        <v>89</v>
      </c>
      <c r="B45" s="64" t="s">
        <v>90</v>
      </c>
      <c r="C45" s="33">
        <f aca="true" t="shared" si="9" ref="C45:C48">C44+7</f>
        <v>43041</v>
      </c>
      <c r="D45" s="33">
        <f aca="true" t="shared" si="10" ref="D45:I45">D44+7</f>
        <v>43044</v>
      </c>
      <c r="E45" s="33">
        <f t="shared" si="10"/>
        <v>43045</v>
      </c>
      <c r="F45" s="33">
        <f t="shared" si="10"/>
        <v>43046</v>
      </c>
      <c r="G45" s="33">
        <f t="shared" si="10"/>
        <v>43046</v>
      </c>
      <c r="H45" s="33">
        <f t="shared" si="10"/>
        <v>43047</v>
      </c>
      <c r="I45" s="33">
        <f t="shared" si="10"/>
        <v>43048</v>
      </c>
      <c r="J45" s="103" t="s">
        <v>16</v>
      </c>
      <c r="K45" s="83" t="s">
        <v>88</v>
      </c>
    </row>
    <row r="46" spans="1:11" ht="14.25" customHeight="1">
      <c r="A46" s="20" t="s">
        <v>86</v>
      </c>
      <c r="B46" s="64" t="s">
        <v>91</v>
      </c>
      <c r="C46" s="33">
        <f t="shared" si="9"/>
        <v>43048</v>
      </c>
      <c r="D46" s="33">
        <f aca="true" t="shared" si="11" ref="D46:I46">D45+7</f>
        <v>43051</v>
      </c>
      <c r="E46" s="33">
        <f t="shared" si="11"/>
        <v>43052</v>
      </c>
      <c r="F46" s="33">
        <f t="shared" si="11"/>
        <v>43053</v>
      </c>
      <c r="G46" s="33">
        <f t="shared" si="11"/>
        <v>43053</v>
      </c>
      <c r="H46" s="33">
        <f t="shared" si="11"/>
        <v>43054</v>
      </c>
      <c r="I46" s="33">
        <f t="shared" si="11"/>
        <v>43055</v>
      </c>
      <c r="J46" s="103"/>
      <c r="K46" s="83"/>
    </row>
    <row r="47" spans="1:11" ht="14.25" customHeight="1">
      <c r="A47" s="20" t="s">
        <v>89</v>
      </c>
      <c r="B47" s="64" t="s">
        <v>92</v>
      </c>
      <c r="C47" s="33">
        <f t="shared" si="9"/>
        <v>43055</v>
      </c>
      <c r="D47" s="33">
        <f aca="true" t="shared" si="12" ref="D47:I47">D46+7</f>
        <v>43058</v>
      </c>
      <c r="E47" s="33">
        <f t="shared" si="12"/>
        <v>43059</v>
      </c>
      <c r="F47" s="33">
        <f t="shared" si="12"/>
        <v>43060</v>
      </c>
      <c r="G47" s="33">
        <f t="shared" si="12"/>
        <v>43060</v>
      </c>
      <c r="H47" s="33">
        <f t="shared" si="12"/>
        <v>43061</v>
      </c>
      <c r="I47" s="33">
        <f t="shared" si="12"/>
        <v>43062</v>
      </c>
      <c r="J47" s="103" t="s">
        <v>19</v>
      </c>
      <c r="K47" s="83" t="s">
        <v>52</v>
      </c>
    </row>
    <row r="48" spans="1:11" ht="14.25" customHeight="1">
      <c r="A48" s="20" t="s">
        <v>86</v>
      </c>
      <c r="B48" s="65" t="s">
        <v>93</v>
      </c>
      <c r="C48" s="33">
        <f t="shared" si="9"/>
        <v>43062</v>
      </c>
      <c r="D48" s="33">
        <f aca="true" t="shared" si="13" ref="D48:I48">D47+7</f>
        <v>43065</v>
      </c>
      <c r="E48" s="33">
        <f t="shared" si="13"/>
        <v>43066</v>
      </c>
      <c r="F48" s="33">
        <f t="shared" si="13"/>
        <v>43067</v>
      </c>
      <c r="G48" s="33">
        <f t="shared" si="13"/>
        <v>43067</v>
      </c>
      <c r="H48" s="33">
        <f t="shared" si="13"/>
        <v>43068</v>
      </c>
      <c r="I48" s="33">
        <f t="shared" si="13"/>
        <v>43069</v>
      </c>
      <c r="J48" s="107"/>
      <c r="K48" s="96"/>
    </row>
    <row r="49" spans="1:11" ht="13.5">
      <c r="A49" s="61" t="s">
        <v>94</v>
      </c>
      <c r="B49" s="62"/>
      <c r="C49" s="62"/>
      <c r="D49" s="62"/>
      <c r="E49" s="62"/>
      <c r="F49" s="62"/>
      <c r="G49" s="62"/>
      <c r="H49" s="62"/>
      <c r="I49" s="62"/>
      <c r="J49" s="62" t="s">
        <v>95</v>
      </c>
      <c r="K49" s="121"/>
    </row>
    <row r="50" spans="1:11" ht="12.75">
      <c r="A50" s="26" t="s">
        <v>3</v>
      </c>
      <c r="B50" s="27" t="s">
        <v>4</v>
      </c>
      <c r="C50" s="28" t="s">
        <v>78</v>
      </c>
      <c r="D50" s="28" t="s">
        <v>96</v>
      </c>
      <c r="E50" s="28" t="s">
        <v>97</v>
      </c>
      <c r="F50" s="28" t="s">
        <v>98</v>
      </c>
      <c r="G50" s="28" t="s">
        <v>99</v>
      </c>
      <c r="H50" s="28" t="s">
        <v>100</v>
      </c>
      <c r="I50" s="90"/>
      <c r="J50" s="99" t="s">
        <v>9</v>
      </c>
      <c r="K50" s="92" t="s">
        <v>101</v>
      </c>
    </row>
    <row r="51" spans="1:11" ht="12.75">
      <c r="A51" s="15"/>
      <c r="B51" s="16"/>
      <c r="C51" s="17"/>
      <c r="D51" s="30"/>
      <c r="E51" s="30"/>
      <c r="F51" s="30"/>
      <c r="G51" s="30"/>
      <c r="H51" s="30"/>
      <c r="I51" s="93"/>
      <c r="J51" s="101"/>
      <c r="K51" s="83"/>
    </row>
    <row r="52" spans="1:11" ht="12.75">
      <c r="A52" s="66" t="s">
        <v>102</v>
      </c>
      <c r="B52" s="32" t="s">
        <v>103</v>
      </c>
      <c r="C52" s="33">
        <v>43041</v>
      </c>
      <c r="D52" s="33">
        <f>$C$52+4</f>
        <v>43045</v>
      </c>
      <c r="E52" s="33">
        <f>$C52+4</f>
        <v>43045</v>
      </c>
      <c r="F52" s="33">
        <f>$C52+5</f>
        <v>43046</v>
      </c>
      <c r="G52" s="33">
        <f>$C52+6</f>
        <v>43047</v>
      </c>
      <c r="H52" s="33">
        <f>$C52+6</f>
        <v>43047</v>
      </c>
      <c r="I52" s="86"/>
      <c r="J52" s="103" t="s">
        <v>13</v>
      </c>
      <c r="K52" s="83" t="s">
        <v>88</v>
      </c>
    </row>
    <row r="53" spans="1:11" ht="12.75">
      <c r="A53" s="67" t="s">
        <v>104</v>
      </c>
      <c r="B53" s="32" t="s">
        <v>105</v>
      </c>
      <c r="C53" s="33">
        <f aca="true" t="shared" si="14" ref="C53:H53">C52+7</f>
        <v>43048</v>
      </c>
      <c r="D53" s="33">
        <f t="shared" si="14"/>
        <v>43052</v>
      </c>
      <c r="E53" s="33">
        <f t="shared" si="14"/>
        <v>43052</v>
      </c>
      <c r="F53" s="33">
        <f t="shared" si="14"/>
        <v>43053</v>
      </c>
      <c r="G53" s="33">
        <f t="shared" si="14"/>
        <v>43054</v>
      </c>
      <c r="H53" s="33">
        <f t="shared" si="14"/>
        <v>43054</v>
      </c>
      <c r="I53" s="86"/>
      <c r="J53" s="103" t="s">
        <v>16</v>
      </c>
      <c r="K53" s="83" t="s">
        <v>88</v>
      </c>
    </row>
    <row r="54" spans="1:11" ht="12.75">
      <c r="A54" s="68" t="s">
        <v>106</v>
      </c>
      <c r="B54" s="64" t="s">
        <v>107</v>
      </c>
      <c r="C54" s="33">
        <f aca="true" t="shared" si="15" ref="C54:H54">C53+7</f>
        <v>43055</v>
      </c>
      <c r="D54" s="33">
        <f t="shared" si="15"/>
        <v>43059</v>
      </c>
      <c r="E54" s="33">
        <f t="shared" si="15"/>
        <v>43059</v>
      </c>
      <c r="F54" s="33">
        <f t="shared" si="15"/>
        <v>43060</v>
      </c>
      <c r="G54" s="33">
        <f t="shared" si="15"/>
        <v>43061</v>
      </c>
      <c r="H54" s="33">
        <f t="shared" si="15"/>
        <v>43061</v>
      </c>
      <c r="I54" s="86"/>
      <c r="J54" s="103" t="s">
        <v>19</v>
      </c>
      <c r="K54" s="83" t="s">
        <v>52</v>
      </c>
    </row>
    <row r="55" spans="1:11" ht="12.75">
      <c r="A55" s="66" t="s">
        <v>102</v>
      </c>
      <c r="B55" s="69" t="s">
        <v>108</v>
      </c>
      <c r="C55" s="33">
        <f aca="true" t="shared" si="16" ref="C55:H55">C54+7</f>
        <v>43062</v>
      </c>
      <c r="D55" s="33">
        <f t="shared" si="16"/>
        <v>43066</v>
      </c>
      <c r="E55" s="33">
        <f t="shared" si="16"/>
        <v>43066</v>
      </c>
      <c r="F55" s="33">
        <f t="shared" si="16"/>
        <v>43067</v>
      </c>
      <c r="G55" s="33">
        <f t="shared" si="16"/>
        <v>43068</v>
      </c>
      <c r="H55" s="33">
        <f t="shared" si="16"/>
        <v>43068</v>
      </c>
      <c r="I55" s="87"/>
      <c r="J55" s="125"/>
      <c r="K55" s="126"/>
    </row>
    <row r="56" spans="1:11" ht="13.5">
      <c r="A56" s="70" t="s">
        <v>104</v>
      </c>
      <c r="B56" s="23" t="s">
        <v>109</v>
      </c>
      <c r="C56" s="43">
        <f aca="true" t="shared" si="17" ref="C56:H56">C55+7</f>
        <v>43069</v>
      </c>
      <c r="D56" s="43">
        <f t="shared" si="17"/>
        <v>43073</v>
      </c>
      <c r="E56" s="43">
        <f t="shared" si="17"/>
        <v>43073</v>
      </c>
      <c r="F56" s="43">
        <f t="shared" si="17"/>
        <v>43074</v>
      </c>
      <c r="G56" s="43">
        <f t="shared" si="17"/>
        <v>43075</v>
      </c>
      <c r="H56" s="43">
        <f t="shared" si="17"/>
        <v>43075</v>
      </c>
      <c r="I56" s="88"/>
      <c r="J56" s="107"/>
      <c r="K56" s="96"/>
    </row>
    <row r="57" spans="1:11" ht="13.5">
      <c r="A57" s="71" t="s">
        <v>110</v>
      </c>
      <c r="B57" s="72"/>
      <c r="C57" s="72"/>
      <c r="D57" s="72"/>
      <c r="E57" s="72"/>
      <c r="F57" s="72"/>
      <c r="G57" s="72"/>
      <c r="H57" s="72"/>
      <c r="I57" s="72"/>
      <c r="J57" s="72" t="s">
        <v>95</v>
      </c>
      <c r="K57" s="127"/>
    </row>
    <row r="58" spans="1:11" ht="12.75">
      <c r="A58" s="26" t="s">
        <v>3</v>
      </c>
      <c r="B58" s="27" t="s">
        <v>4</v>
      </c>
      <c r="C58" s="28" t="s">
        <v>111</v>
      </c>
      <c r="D58" s="28" t="s">
        <v>112</v>
      </c>
      <c r="E58" s="28" t="s">
        <v>113</v>
      </c>
      <c r="F58" s="28" t="s">
        <v>114</v>
      </c>
      <c r="G58" s="73" t="s">
        <v>115</v>
      </c>
      <c r="H58" s="29"/>
      <c r="I58" s="90"/>
      <c r="J58" s="99" t="s">
        <v>9</v>
      </c>
      <c r="K58" s="92" t="s">
        <v>116</v>
      </c>
    </row>
    <row r="59" spans="1:11" ht="12.75">
      <c r="A59" s="15"/>
      <c r="B59" s="16"/>
      <c r="C59" s="17"/>
      <c r="D59" s="30"/>
      <c r="E59" s="30"/>
      <c r="F59" s="30"/>
      <c r="G59" s="74"/>
      <c r="H59" s="18"/>
      <c r="I59" s="93"/>
      <c r="J59" s="101"/>
      <c r="K59" s="83"/>
    </row>
    <row r="60" spans="1:11" ht="12.75">
      <c r="A60" s="66" t="s">
        <v>117</v>
      </c>
      <c r="B60" s="32" t="s">
        <v>105</v>
      </c>
      <c r="C60" s="33">
        <v>43046</v>
      </c>
      <c r="D60" s="33">
        <f>$C60+6</f>
        <v>43052</v>
      </c>
      <c r="E60" s="33">
        <f>$C60+7</f>
        <v>43053</v>
      </c>
      <c r="F60" s="33">
        <f>$C60+9</f>
        <v>43055</v>
      </c>
      <c r="G60" s="33">
        <f>$C60+11</f>
        <v>43057</v>
      </c>
      <c r="H60" s="33"/>
      <c r="I60" s="86"/>
      <c r="J60" s="103" t="s">
        <v>13</v>
      </c>
      <c r="K60" s="83" t="s">
        <v>118</v>
      </c>
    </row>
    <row r="61" spans="1:11" ht="12.75">
      <c r="A61" s="67" t="s">
        <v>119</v>
      </c>
      <c r="B61" s="32" t="s">
        <v>105</v>
      </c>
      <c r="C61" s="33">
        <f aca="true" t="shared" si="18" ref="C61:C63">C60+7</f>
        <v>43053</v>
      </c>
      <c r="D61" s="33">
        <f>$C61+6</f>
        <v>43059</v>
      </c>
      <c r="E61" s="33">
        <f>$C61+7</f>
        <v>43060</v>
      </c>
      <c r="F61" s="33">
        <f>$C61+9</f>
        <v>43062</v>
      </c>
      <c r="G61" s="33">
        <f>$C61+11</f>
        <v>43064</v>
      </c>
      <c r="H61" s="33"/>
      <c r="I61" s="86"/>
      <c r="J61" s="103" t="s">
        <v>16</v>
      </c>
      <c r="K61" s="83" t="s">
        <v>120</v>
      </c>
    </row>
    <row r="62" spans="1:11" ht="12.75">
      <c r="A62" s="66" t="s">
        <v>117</v>
      </c>
      <c r="B62" s="64" t="s">
        <v>121</v>
      </c>
      <c r="C62" s="33">
        <f t="shared" si="18"/>
        <v>43060</v>
      </c>
      <c r="D62" s="33">
        <f aca="true" t="shared" si="19" ref="D62:G63">D61+7</f>
        <v>43066</v>
      </c>
      <c r="E62" s="33">
        <f t="shared" si="19"/>
        <v>43067</v>
      </c>
      <c r="F62" s="33">
        <f t="shared" si="19"/>
        <v>43069</v>
      </c>
      <c r="G62" s="33">
        <f t="shared" si="19"/>
        <v>43071</v>
      </c>
      <c r="H62" s="33"/>
      <c r="I62" s="86"/>
      <c r="J62" s="103" t="s">
        <v>19</v>
      </c>
      <c r="K62" s="83" t="s">
        <v>122</v>
      </c>
    </row>
    <row r="63" spans="1:11" ht="14.25" customHeight="1">
      <c r="A63" s="70" t="s">
        <v>119</v>
      </c>
      <c r="B63" s="23" t="s">
        <v>121</v>
      </c>
      <c r="C63" s="43">
        <f t="shared" si="18"/>
        <v>43067</v>
      </c>
      <c r="D63" s="43">
        <f t="shared" si="19"/>
        <v>43073</v>
      </c>
      <c r="E63" s="43">
        <f t="shared" si="19"/>
        <v>43074</v>
      </c>
      <c r="F63" s="43">
        <f t="shared" si="19"/>
        <v>43076</v>
      </c>
      <c r="G63" s="43">
        <f t="shared" si="19"/>
        <v>43078</v>
      </c>
      <c r="H63" s="43"/>
      <c r="I63" s="43"/>
      <c r="J63" s="107"/>
      <c r="K63" s="96"/>
    </row>
    <row r="66" spans="1:11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</row>
    <row r="67" spans="1:11" ht="12.75">
      <c r="A67" s="128" t="s">
        <v>123</v>
      </c>
      <c r="B67" s="128"/>
      <c r="C67" s="128"/>
      <c r="D67" s="128"/>
      <c r="E67" s="128"/>
      <c r="F67" s="128" t="s">
        <v>124</v>
      </c>
      <c r="G67" s="128"/>
      <c r="H67" s="128"/>
      <c r="I67" s="128"/>
      <c r="J67" s="128"/>
      <c r="K67" s="128"/>
    </row>
    <row r="68" spans="1:11" ht="12.75">
      <c r="A68" s="128" t="s">
        <v>125</v>
      </c>
      <c r="B68" s="128"/>
      <c r="C68" s="128"/>
      <c r="D68" s="128"/>
      <c r="E68" s="128"/>
      <c r="F68" s="128" t="s">
        <v>126</v>
      </c>
      <c r="G68" s="128"/>
      <c r="H68" s="128"/>
      <c r="I68" s="128"/>
      <c r="J68" s="128"/>
      <c r="K68" s="128"/>
    </row>
    <row r="69" spans="3:8" ht="12.75">
      <c r="C69" s="129"/>
      <c r="D69" s="129"/>
      <c r="E69" s="129"/>
      <c r="F69" s="129"/>
      <c r="G69" s="129"/>
      <c r="H69" s="129"/>
    </row>
    <row r="70" spans="3:8" ht="12.75">
      <c r="C70" s="129"/>
      <c r="D70" s="129"/>
      <c r="E70" s="129"/>
      <c r="F70" s="129"/>
      <c r="G70" s="129"/>
      <c r="H70" s="129"/>
    </row>
  </sheetData>
  <sheetProtection/>
  <mergeCells count="81">
    <mergeCell ref="A1:K1"/>
    <mergeCell ref="A3:A4"/>
    <mergeCell ref="A11:A12"/>
    <mergeCell ref="A18:A19"/>
    <mergeCell ref="A26:A27"/>
    <mergeCell ref="A34:A35"/>
    <mergeCell ref="A42:A43"/>
    <mergeCell ref="A50:A51"/>
    <mergeCell ref="A58:A59"/>
    <mergeCell ref="B3:B4"/>
    <mergeCell ref="B11:B12"/>
    <mergeCell ref="B18:B19"/>
    <mergeCell ref="B26:B27"/>
    <mergeCell ref="B34:B35"/>
    <mergeCell ref="B42:B43"/>
    <mergeCell ref="B50:B51"/>
    <mergeCell ref="B58:B59"/>
    <mergeCell ref="C3:C4"/>
    <mergeCell ref="C11:C12"/>
    <mergeCell ref="C18:C19"/>
    <mergeCell ref="C26:C27"/>
    <mergeCell ref="C34:C35"/>
    <mergeCell ref="C42:C43"/>
    <mergeCell ref="C50:C51"/>
    <mergeCell ref="C58:C59"/>
    <mergeCell ref="D3:D4"/>
    <mergeCell ref="D11:D12"/>
    <mergeCell ref="D18:D19"/>
    <mergeCell ref="D26:D27"/>
    <mergeCell ref="D34:D35"/>
    <mergeCell ref="D42:D43"/>
    <mergeCell ref="D50:D51"/>
    <mergeCell ref="D58:D59"/>
    <mergeCell ref="E3:E4"/>
    <mergeCell ref="E11:E12"/>
    <mergeCell ref="E18:E19"/>
    <mergeCell ref="E26:E27"/>
    <mergeCell ref="E34:E35"/>
    <mergeCell ref="E42:E43"/>
    <mergeCell ref="E50:E51"/>
    <mergeCell ref="E58:E59"/>
    <mergeCell ref="F3:F4"/>
    <mergeCell ref="F11:F12"/>
    <mergeCell ref="F18:F19"/>
    <mergeCell ref="F26:F27"/>
    <mergeCell ref="F34:F35"/>
    <mergeCell ref="F42:F43"/>
    <mergeCell ref="F50:F51"/>
    <mergeCell ref="F58:F59"/>
    <mergeCell ref="G3:G4"/>
    <mergeCell ref="G11:G12"/>
    <mergeCell ref="G18:G19"/>
    <mergeCell ref="G26:G27"/>
    <mergeCell ref="G34:G35"/>
    <mergeCell ref="G42:G43"/>
    <mergeCell ref="G50:G51"/>
    <mergeCell ref="G58:G59"/>
    <mergeCell ref="H3:H4"/>
    <mergeCell ref="H11:H12"/>
    <mergeCell ref="H18:H19"/>
    <mergeCell ref="H26:H27"/>
    <mergeCell ref="H34:H35"/>
    <mergeCell ref="H42:H43"/>
    <mergeCell ref="H50:H51"/>
    <mergeCell ref="H58:H59"/>
    <mergeCell ref="I3:I4"/>
    <mergeCell ref="I11:I12"/>
    <mergeCell ref="I18:I19"/>
    <mergeCell ref="I26:I27"/>
    <mergeCell ref="I34:I35"/>
    <mergeCell ref="I42:I43"/>
    <mergeCell ref="I50:I51"/>
    <mergeCell ref="I58:I59"/>
    <mergeCell ref="J3:J4"/>
    <mergeCell ref="J11:J12"/>
    <mergeCell ref="J18:J19"/>
    <mergeCell ref="J26:J27"/>
    <mergeCell ref="J34:J35"/>
    <mergeCell ref="J42:J43"/>
    <mergeCell ref="J50:J51"/>
    <mergeCell ref="J58:J59"/>
  </mergeCells>
  <printOptions/>
  <pageMargins left="0.75" right="0.55" top="1.22" bottom="1.1" header="0.51" footer="0.39"/>
  <pageSetup horizontalDpi="600" verticalDpi="600" orientation="portrait" paperSize="9" scale="67"/>
  <headerFooter>
    <oddHeader>&amp;L&amp;14      &amp;G    DALIAN BRIGHTUP INTERNATIONAL LOGISTICS.CO.,LTD&amp;C&amp;"华文行楷"&amp;26&amp;B大连柏瑞德国际物流有限公司</oddHeader>
    <oddFooter>&amp;L&amp;B地址：大连市中山区人民路50号时代广场B座3306室             直线：66667620/21/22/25/26/27/29/31/32
电话：0411-82799119（总机）传真：0411-82799115/116        直线：82779512/13/15/17 88079815/16
邮箱：info@brightup.net                                   网址：www.brightup.net
&amp;R&amp;P/&amp;N</oddFooter>
  </headerFooter>
  <rowBreaks count="1" manualBreakCount="1">
    <brk id="69" max="255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2015-06-24T07:08:34Z</cp:lastPrinted>
  <dcterms:created xsi:type="dcterms:W3CDTF">1996-12-17T01:32:42Z</dcterms:created>
  <dcterms:modified xsi:type="dcterms:W3CDTF">2017-10-30T07:38:26Z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  <property fmtid="{D5CDD505-2E9C-101B-9397-08002B2CF9AE}" pid="4" name="KSOReadingLayo">
    <vt:bool>true</vt:bool>
  </property>
</Properties>
</file>